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0" documentId="8_{7128DC01-0158-4502-A308-A45B9702F094}" xr6:coauthVersionLast="47" xr6:coauthVersionMax="47" xr10:uidLastSave="{63D0CFFC-D69C-4957-A7BE-962DAEB8CD6A}"/>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<sst xmlns="http://schemas.openxmlformats.org/spreadsheetml/2006/main" count="581" uniqueCount="299">
  <si>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</si>
  <si>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</si>
  <si>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</si>
  <si>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</si>
  <si>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</si>
  <si>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</si>
  <si>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</si>
  <si>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</si>
  <si>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</si>
  <si>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</si>
  <si>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</si>
  <si>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</si>
  <si>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</si>
  <si>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</si>
  <si>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</si>
  <si>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</si>
  <si>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</si>
  <si>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</si>
  <si>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</si>
  <si>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</si>
  <si>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</si>
  <si>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</si>
  <si>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</si>
  <si>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</si>
  <si>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</si>
  <si>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</si>
  <si>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</si>
  <si>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</si>
  <si>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</si>
  <si>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</si>
  <si>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</si>
  <si>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</si>
  <si>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</si>
  <si>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</si>
  <si>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</si>
  <si>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</si>
  <si>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</si>
  <si>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</si>
  <si>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</si>
  <si>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</si>
  <si>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</si>
  <si>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</si>
  <si>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</si>
  <si>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</si>
  <si>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</si>
  <si>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</si>
  <si>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</si>
  <si>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</si>
  <si>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</si>
  <si>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</si>
  <si>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</si>
  <si>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</si>
  <si>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</si>
  <si>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</si>
  <si>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</si>
  <si>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</si>
  <si>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</si>
  <si>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</si>
  <si>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</si>
  <si>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</si>
  <si>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</si>
  <si>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</si>
  <si>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</si>
  <si>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</si>
  <si>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</si>
  <si>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</si>
  <si>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</si>
  <si>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</si>
  <si>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</si>
  <si>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</si>
  <si>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</si>
  <si>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</si>
  <si>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</si>
  <si>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</si>
  <si>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</si>
  <si>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</si>
  <si>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</si>
  <si>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</si>
  <si>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</si>
  <si>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</si>
  <si>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</si>
  <si>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</si>
  <si>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</si>
  <si>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</si>
  <si>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</si>
  <si>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</si>
  <si>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</si>
  <si>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</si>
  <si>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</si>
  <si>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</si>
  <si>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</si>
  <si>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</si>
  <si>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</si>
  <si>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</si>
  <si>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</si>
  <si>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</si>
  <si>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</si>
  <si>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</si>
  <si>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</si>
  <si>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</si>
  <si>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</si>
  <si>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</si>
  <si>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</si>
  <si>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</si>
  <si>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</si>
  <si>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</si>
  <si>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</si>
  <si>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</si>
  <si>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</si>
  <si>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</si>
  <si>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</si>
  <si>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</si>
  <si>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</si>
  <si>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</si>
  <si>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</si>
  <si>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</si>
  <si>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</si>
  <si>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</si>
  <si>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</si>
  <si>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</si>
  <si>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</si>
  <si>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</si>
  <si>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</si>
  <si>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</si>
  <si>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</si>
  <si>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</si>
  <si>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</si>
  <si>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</si>
  <si>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</si>
  <si>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</si>
  <si>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</si>
  <si>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</si>
  <si>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</si>
  <si>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</si>
  <si>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</si>
  <si>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</si>
  <si>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</si>
  <si>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</si>
  <si>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</si>
  <si>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</si>
  <si>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</si>
  <si>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</si>
  <si>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</si>
  <si>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</si>
  <si>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</si>
  <si>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</si>
  <si>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</si>
  <si>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</si>
  <si>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</si>
  <si>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</si>
  <si>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</si>
  <si>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</si>
  <si>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</si>
  <si>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</si>
  <si>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</si>
  <si>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</si>
  <si>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</si>
  <si>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</si>
  <si>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</si>
  <si>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</si>
  <si>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</si>
  <si>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</si>
  <si>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</si>
  <si>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</si>
  <si>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</si>
  <si>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</si>
  <si>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</si>
  <si>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</si>
  <si>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</si>
  <si>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</si>
  <si>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</si>
  <si>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</si>
  <si>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</si>
  <si>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</si>
  <si>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</si>
  <si>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</si>
  <si>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</si>
  <si>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</si>
  <si>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</si>
  <si>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</si>
  <si>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</si>
  <si>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</si>
  <si>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</si>
  <si>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</si>
  <si>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</si>
  <si>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</si>
  <si>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</si>
  <si>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</si>
  <si>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</si>
  <si>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</si>
  <si>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</si>
  <si>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</si>
  <si>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</si>
  <si>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</si>
  <si>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</si>
  <si>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</si>
  <si>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</si>
  <si>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</si>
  <si>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</si>
  <si>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</si>
  <si>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</si>
  <si>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</si>
  <si>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</si>
  <si>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</si>
  <si>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</si>
  <si>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</si>
  <si>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</si>
  <si>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</si>
  <si>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</si>
  <si>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</si>
  <si>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</si>
  <si>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</si>
  <si>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</si>
  <si>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</si>
  <si>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</si>
  <si>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</si>
  <si>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</si>
  <si>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</si>
  <si>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</si>
  <si>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</si>
  <si>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</si>
  <si>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</si>
  <si>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</si>
  <si>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</si>
  <si>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</si>
  <si>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</si>
  <si>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</si>
  <si>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</si>
  <si>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</si>
  <si>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</si>
  <si>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</si>
  <si>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</si>
  <si>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</si>
  <si>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</si>
  <si>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</si>
  <si>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</si>
  <si>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</si>
  <si>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</si>
  <si>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</si>
  <si>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</si>
  <si>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</si>
  <si>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</si>
  <si>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</si>
  <si>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</si>
  <si>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</si>
  <si>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</si>
  <si>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</si>
  <si>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</si>
  <si>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</si>
  <si>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</si>
  <si>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</si>
  <si>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</si>
  <si>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</si>
  <si>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</si>
  <si>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</si>
  <si>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</si>
  <si>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</si>
  <si>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</si>
  <si>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</si>
  <si>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</si>
  <si>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</si>
  <si>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</si>
  <si>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</si>
  <si>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</si>
  <si>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</si>
  <si>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</si>
  <si>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</si>
  <si>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</si>
  <si>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</si>
  <si>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</si>
  <si>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</si>
  <si>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</si>
  <si>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</si>
  <si>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</si>
  <si>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</si>
  <si>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</si>
  <si>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</si>
  <si>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</si>
  <si>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</si>
  <si>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</si>
  <si>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</si>
  <si>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</si>
  <si>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</si>
  <si>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GWW</t>
  </si>
  <si>
    <t>PE 42,47 en PP 32,78</t>
  </si>
  <si>
    <t>PE en PP zijn meest gebruikte materialen, ze hebben ieder een eigen LHV waarde. Gegeven in de bepalingsmethode.</t>
  </si>
  <si>
    <t>bij geschiktheid kan PE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</si>
  <si>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</si>
  <si>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Polyethylene, high density, granulate {RER}| production | Cut-off, U</t>
  </si>
  <si>
    <t>PE als conservatieve kwaliteit inschatting</t>
  </si>
  <si>
    <t>3 keer recyclen is aannemelijk voor polyolefines, geen specifieke bron voor beschikbaar</t>
  </si>
  <si>
    <t>0251-sto&amp;Stort PE (o.b.v. Waste polyethylene {Europe without Switzerland}| treatment of waste polyethylene, sanitary landfill | Cut-off, U), ook elastomeren als epdm</t>
  </si>
  <si>
    <t>0286-reC&amp;verwerking kunststof voor recycling (o.b.v. Polyethylene, high density, granulate, recycled {Europe without Switzerland}| polyethylene production, high density, granulate, recycled | Cut-off, U)</t>
  </si>
  <si>
    <t>geen</t>
  </si>
  <si>
    <t>0311-avC&amp;Verbranden PE (42,47 MJ/kg) (o.b.v. Waste polyethylene {RoW}| treatment of waste polyethylene, municipal incineration | Cut-off, U)</t>
  </si>
  <si>
    <t>Voor PP is een eigen proces (0310). Afhankelijk van product de juiste kiezen</t>
  </si>
  <si>
    <t>PE/PP, grondwerken</t>
  </si>
  <si>
    <t>geotextiel en geogrid</t>
  </si>
  <si>
    <t>cat 3 rapport hfd 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</si>
</sst>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45" zoomScaleNormal="145" workbookViewId="0">
      <selection activeCell="F15" sqref="F15"/>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54</v>
      </c>
      <c r="G8" s="3" t="s">
        <v>3</v>
      </c>
      <c r="H8" s="2" t="s">
        <v>9</v>
      </c>
      <c r="I8" s="3"/>
    </row>
    <row r="9" spans="2:25" ht="10.5" thickTop="1">
      <c r="D9" s="3"/>
      <c r="E9" s="3" t="s">
        <v>10</v>
      </c>
      <c r="F9" s="2" t="s">
        <v>296</v>
      </c>
      <c r="G9" s="3" t="s">
        <v>3</v>
      </c>
      <c r="H9" s="2" t="s">
        <v>9</v>
      </c>
      <c r="I9" s="3"/>
    </row>
    <row r="10" spans="2:25">
      <c r="D10" s="3"/>
      <c r="E10" s="3" t="s">
        <v>11</v>
      </c>
      <c r="F10" s="81" t="s">
        <v>297</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0.25</v>
      </c>
      <c r="G15" s="3" t="s">
        <v>17</v>
      </c>
      <c r="H15" s="67" t="str">
        <f>'SP 1 Verdeling EOL'!H53</f>
        <v>cat 3 rapport hfd 41</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0.05</v>
      </c>
      <c r="G18" s="3" t="s">
        <v>17</v>
      </c>
      <c r="H18" s="2" t="s">
        <v>22</v>
      </c>
      <c r="I18" s="9" t="s">
        <v>23</v>
      </c>
    </row>
    <row r="19" spans="4:9">
      <c r="E19" s="3" t="s">
        <v>25</v>
      </c>
      <c r="F19" s="75">
        <f>'SP 2 EOL efficientie '!E34</f>
        <v>0.7</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Polyethylene, high density, granulate {RER}| production | Cut-off, U</v>
      </c>
      <c r="G29" s="3" t="s">
        <v>29</v>
      </c>
      <c r="H29" s="69" t="str">
        <f>'SP 4 recycling'!F18</f>
        <v>PE als conservatieve kwaliteit inschatting</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PE 42,47 en PP 32,78</v>
      </c>
      <c r="G32" s="3" t="s">
        <v>43</v>
      </c>
      <c r="H32" s="72" t="str">
        <f>'SP 5 AVI'!$F$15</f>
        <v>PE en PP zijn meest gebruikte materialen, ze hebben ieder een eigen LHV waarde. Gegeven in de bepalingsmethode.</v>
      </c>
      <c r="I32" s="9" t="s">
        <v>44</v>
      </c>
    </row>
    <row r="33" spans="4:9" ht="10.5" thickTop="1">
      <c r="E33" s="3" t="s">
        <v>45</v>
      </c>
      <c r="F33" s="71" t="str">
        <f>'SP 5 AVI'!D18</f>
        <v>0311-avC&amp;Verbranden PE (42,47 MJ/kg) (o.b.v. Waste polyethylene {RoW}| treatment of waste polyethylene, municipal incineration | Cut-off, U)</v>
      </c>
      <c r="G33" s="3" t="s">
        <v>29</v>
      </c>
      <c r="H33" s="72" t="str">
        <f>'SP 5 AVI'!$F$18</f>
        <v>Voor PP is een eigen proces (0310). Afhankelijk van product de juiste kiezen</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291</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I90" sqref="I9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t="s">
        <v>286</v>
      </c>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t="s">
        <v>271</v>
      </c>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t="s">
        <v>271</v>
      </c>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t="s">
        <v>271</v>
      </c>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287</v>
      </c>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4" sqref="H5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283</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0.25</v>
      </c>
      <c r="G53" s="23"/>
      <c r="H53" s="23" t="s">
        <v>298</v>
      </c>
    </row>
    <row r="54" spans="5:8">
      <c r="E54" s="35" t="s">
        <v>27</v>
      </c>
      <c r="F54" s="40">
        <v>0</v>
      </c>
      <c r="G54" s="23"/>
      <c r="H54" s="23"/>
    </row>
    <row r="55" spans="5:8">
      <c r="E55" s="35" t="s">
        <v>92</v>
      </c>
      <c r="F55" s="40">
        <v>0.05</v>
      </c>
      <c r="G55" s="23"/>
      <c r="H55" s="23"/>
    </row>
    <row r="56" spans="5:8">
      <c r="E56" s="35" t="s">
        <v>138</v>
      </c>
      <c r="F56" s="40">
        <v>0.7</v>
      </c>
      <c r="G56" s="23"/>
      <c r="H56" s="23"/>
    </row>
    <row r="57" spans="5:8">
      <c r="E57" s="35" t="s">
        <v>116</v>
      </c>
      <c r="F57" s="40">
        <v>0</v>
      </c>
      <c r="G57" s="23"/>
      <c r="H57" s="23"/>
    </row>
    <row r="58" spans="5:8" ht="10.5">
      <c r="E58" s="41" t="s">
        <v>139</v>
      </c>
      <c r="F58" s="42">
        <f>SUM(F54:F57)</f>
        <v>0.75</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0.25</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0.05</v>
      </c>
      <c r="F13" s="50" t="s">
        <v>150</v>
      </c>
      <c r="J13" s="35" t="s">
        <v>152</v>
      </c>
      <c r="K13" s="48">
        <v>0.5</v>
      </c>
      <c r="L13" s="50" t="s">
        <v>150</v>
      </c>
    </row>
    <row r="14" spans="2:18" ht="20">
      <c r="D14" s="35" t="s">
        <v>153</v>
      </c>
      <c r="E14" s="48">
        <f>'SP 1 Verdeling EOL'!F56</f>
        <v>0.7</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0.25</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0.05</v>
      </c>
      <c r="F33" s="53" t="s">
        <v>184</v>
      </c>
      <c r="J33" s="35" t="s">
        <v>183</v>
      </c>
      <c r="K33" s="48">
        <v>0.49519999999999997</v>
      </c>
      <c r="L33" s="53" t="s">
        <v>184</v>
      </c>
    </row>
    <row r="34" spans="4:12" ht="60">
      <c r="D34" s="35" t="s">
        <v>185</v>
      </c>
      <c r="E34" s="48">
        <f>E14*(1-E27)+E12*E23+E13*E25+E12*E22*E25-E12*E22*E25*E27-E13*E25*E27</f>
        <v>0.7</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6"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292</v>
      </c>
      <c r="F7" s="70" t="s">
        <v>91</v>
      </c>
    </row>
    <row r="8" spans="2:22" ht="60.5">
      <c r="D8" s="68" t="s">
        <v>232</v>
      </c>
      <c r="E8" s="70" t="s">
        <v>293</v>
      </c>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20.5" thickTop="1">
      <c r="C18" s="55"/>
      <c r="D18" s="70" t="s">
        <v>288</v>
      </c>
      <c r="E18" s="23"/>
      <c r="F18" s="23" t="s">
        <v>289</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t="s">
        <v>290</v>
      </c>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3" sqref="E23"/>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v>0</v>
      </c>
      <c r="E15" s="70" t="s">
        <v>284</v>
      </c>
      <c r="F15" s="70" t="s">
        <v>285</v>
      </c>
    </row>
    <row r="17" spans="4:6" ht="11" thickBot="1">
      <c r="D17" s="28" t="s">
        <v>256</v>
      </c>
      <c r="E17" s="28" t="s">
        <v>257</v>
      </c>
      <c r="F17" s="28" t="s">
        <v>258</v>
      </c>
    </row>
    <row r="18" spans="4:6" ht="30.5" thickTop="1">
      <c r="D18" s="70" t="s">
        <v>294</v>
      </c>
      <c r="E18" s="80" t="s">
        <v>134</v>
      </c>
      <c r="F18" s="70" t="s">
        <v>295</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D492AF-053D-47F1-8EBF-F9D92D377C2D}"/>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